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ever\2025\4. 37917-3 Lelekovice\VZ\"/>
    </mc:Choice>
  </mc:AlternateContent>
  <xr:revisionPtr revIDLastSave="0" documentId="13_ncr:1_{A1367F89-68F5-4AF4-83A2-7BCE0BEF7658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201'!$A$1:$I$55</definedName>
  </definedNames>
  <calcPr calcId="191029"/>
  <webPublishing codePage="0"/>
</workbook>
</file>

<file path=xl/calcChain.xml><?xml version="1.0" encoding="utf-8"?>
<calcChain xmlns="http://schemas.openxmlformats.org/spreadsheetml/2006/main">
  <c r="I34" i="4" l="1"/>
  <c r="O34" i="4" s="1"/>
  <c r="I56" i="4" l="1"/>
  <c r="O56" i="4" s="1"/>
  <c r="I44" i="4" l="1"/>
  <c r="O44" i="4" l="1"/>
  <c r="I48" i="4"/>
  <c r="O48" i="4" s="1"/>
  <c r="I13" i="4"/>
  <c r="O13" i="4" s="1"/>
  <c r="I9" i="4"/>
  <c r="Q8" i="4" l="1"/>
  <c r="O9" i="4"/>
  <c r="R8" i="4" s="1"/>
  <c r="O8" i="4" s="1"/>
  <c r="I8" i="4"/>
  <c r="I39" i="4" l="1"/>
  <c r="Q38" i="4" l="1"/>
  <c r="I38" i="4" s="1"/>
  <c r="O39" i="4"/>
  <c r="R38" i="4" s="1"/>
  <c r="I52" i="4"/>
  <c r="Q43" i="4" s="1"/>
  <c r="I30" i="4"/>
  <c r="I26" i="4"/>
  <c r="O26" i="4" s="1"/>
  <c r="I22" i="4"/>
  <c r="O22" i="4" s="1"/>
  <c r="I18" i="4"/>
  <c r="Q17" i="4" l="1"/>
  <c r="I17" i="4" s="1"/>
  <c r="O38" i="4"/>
  <c r="O18" i="4"/>
  <c r="O30" i="4"/>
  <c r="O52" i="4"/>
  <c r="R43" i="4" s="1"/>
  <c r="I43" i="4"/>
  <c r="R17" i="4" l="1"/>
  <c r="O17" i="4" s="1"/>
  <c r="I3" i="4"/>
  <c r="C11" i="2" s="1"/>
  <c r="O43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<sst xmlns="http://schemas.openxmlformats.org/spreadsheetml/2006/main" count="270" uniqueCount="127">
  <si>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</si>
  <si>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</si>
  <si>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</si>
  <si>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</si>
  <si>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</si>
  <si>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</si>
  <si>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</si>
  <si>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</si>
  <si>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</si>
  <si>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</si>
  <si>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</si>
  <si>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</si>
  <si>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</si>
  <si>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</si>
  <si>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</si>
  <si>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</si>
  <si>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</si>
  <si>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</si>
  <si>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</si>
  <si>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</si>
  <si>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</si>
  <si>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</si>
  <si>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</si>
  <si>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</si>
  <si>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</si>
  <si>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</si>
  <si>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</si>
  <si>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</si>
  <si>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</si>
  <si>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</si>
  <si>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</si>
  <si>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</si>
  <si>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</si>
  <si>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</si>
  <si>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</si>
  <si>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</si>
  <si>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</si>
  <si>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</si>
  <si>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</si>
  <si>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</si>
  <si>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</si>
  <si>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</si>
  <si>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</si>
  <si>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</si>
  <si>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</si>
  <si>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</si>
  <si>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</si>
  <si>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</si>
  <si>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</si>
  <si>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</si>
  <si>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</si>
  <si>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</si>
  <si>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</si>
  <si>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</si>
  <si>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</si>
  <si>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</si>
  <si>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</si>
  <si>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</si>
  <si>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</si>
  <si>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</si>
  <si>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</si>
  <si>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</si>
  <si>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</si>
  <si>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</si>
  <si>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</si>
  <si>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</si>
  <si>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</si>
  <si>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</si>
  <si>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</si>
  <si>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</si>
  <si>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</si>
  <si>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</si>
  <si>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</si>
  <si>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</si>
  <si>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</si>
  <si>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</si>
  <si>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</si>
  <si>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</si>
  <si>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</si>
  <si>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</si>
  <si>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</si>
  <si>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</si>
  <si>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</si>
  <si>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</si>
  <si>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</si>
  <si>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</si>
  <si>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Ocelové bezpečnostní zábradlí se svislou výplní, vč. PKO</t>
  </si>
  <si>
    <t>Svislé konstrukce</t>
  </si>
  <si>
    <t>317325</t>
  </si>
  <si>
    <t>ŘÍMSY ZE ŽELEZOBETONU DO C30/37</t>
  </si>
  <si>
    <t>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</si>
  <si>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</si>
  <si>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</si>
  <si>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</si>
  <si>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T</t>
  </si>
  <si>
    <t>parametrická spotřeba 160 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</si>
  <si>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</si>
  <si>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9112B1</t>
  </si>
  <si>
    <t>ZÁBRADLÍ MOSTNÍ SE SVISLOU VÝPLNÍ - DODÁVKA A MONTÁŽ</t>
  </si>
  <si>
    <t>M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</si>
  <si>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</si>
  <si>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9111A3</t>
  </si>
  <si>
    <t>ZÁBRADLÍ SILNIČNÍ S VODOR MADLY - DEMONTÁŽ S PŘESUNEM</t>
  </si>
  <si>
    <t>položka zahrnuje: 
- demontáž a odstranění zařízení 
- jeho odvoz na předepsané místo</t>
  </si>
  <si>
    <t>BOURÁNÍ KONSTRUKCÍ ZE ŽELEZOBETONU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</si>
  <si>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
ceny bourání – tento fakt musí být uveden v doplňujícím textu k položce)</t>
  </si>
  <si>
    <t>Stavba: III/37917 Lelekovice, most 37917-3</t>
  </si>
  <si>
    <t>III/37917 Lelekovice, most 37917-3</t>
  </si>
  <si>
    <t>Most ev.č. 37917-3</t>
  </si>
  <si>
    <t>Demontáž zábradlí, odvoz a likvidace v režii SÚS Tišnov.   
Odvoz na skládku SÚS Tišnov.</t>
  </si>
  <si>
    <t xml:space="preserve">Zábradlí na římsách 6,0*2=12,000 [A] 
</t>
  </si>
  <si>
    <t>Odbourání říms - včetně odvozu materiálu a jeho likvidace, v režii zhotovitele</t>
  </si>
  <si>
    <t>vybetonování říms</t>
  </si>
  <si>
    <t>Očištění sanovaných ploch líce opěr a křídel, podhledu a boků nosné konstrukce</t>
  </si>
  <si>
    <t>Sanace výztuže podhledu a boků nosné konstrukce, 25% plochy</t>
  </si>
  <si>
    <t>Sanace podhledu a boků nosné konstrukce</t>
  </si>
  <si>
    <t>Římsy</t>
  </si>
  <si>
    <t>SPÁROVÁNÍ STARÉHO ZDIVA CEMENTOVOU MALTOU</t>
  </si>
  <si>
    <t>Líce obou opěr a všech křídel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</si>
  <si>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</si>
  <si>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0,65*8,0*0,40*2=4,160 [A]</t>
  </si>
  <si>
    <t>0,16*4,16=0,666 [A]</t>
  </si>
  <si>
    <t xml:space="preserve">Podhled a boky nosné konstrukce (7,00+0,40*2)*2,50=19,500 [A] 
</t>
  </si>
  <si>
    <t xml:space="preserve">Podhled a boky nosné konstrukce 0,25*(7,00+0,40*2)*2,50=4,875 [A] 
</t>
  </si>
  <si>
    <t>Opěry 2,0*7,0*2=28,000 [A]  
Křídla 2,7*2,4/2*4=12,960  [B]                                                                             Celkem: A+B=40,960 [C]</t>
  </si>
  <si>
    <t xml:space="preserve">Plocha říms (0,40+0,65+0,20)*8,0*2=20,000 [A] 
</t>
  </si>
  <si>
    <t>Podhled a boky nosné konstrukce (7,00+0,40*2)*2,50=19,500 [A] 
Líce opěr 2,0*7,0*2=28,000 [B] 
Líce křídel (2,7*2,4)/2*4=12,960 [C]   
Celkem: A+B+C=60,460 [D]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</si>
</sst>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0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6" fillId="0" borderId="1" xfId="6" applyFont="1" applyBorder="1" applyAlignment="1">
      <alignment horizont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" fontId="13" fillId="0" borderId="1" xfId="8" applyNumberFormat="1" applyBorder="1" applyAlignment="1">
      <alignment horizontal="center" vertical="center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7"/>
      <c r="B1" s="22"/>
      <c r="C1" s="22"/>
      <c r="D1" s="22"/>
      <c r="E1" s="22"/>
    </row>
    <row r="2" spans="1:5" ht="12.75" customHeight="1" x14ac:dyDescent="0.2">
      <c r="A2" s="97"/>
      <c r="B2" s="98" t="s">
        <v>44</v>
      </c>
      <c r="C2" s="22"/>
      <c r="D2" s="22"/>
      <c r="E2" s="22"/>
    </row>
    <row r="3" spans="1:5" ht="20.100000000000001" customHeight="1" x14ac:dyDescent="0.2">
      <c r="A3" s="97"/>
      <c r="B3" s="97"/>
      <c r="C3" s="22"/>
      <c r="D3" s="22"/>
      <c r="E3" s="22"/>
    </row>
    <row r="4" spans="1:5" ht="20.100000000000001" customHeight="1" x14ac:dyDescent="0.2">
      <c r="A4" s="22"/>
      <c r="B4" s="99" t="s">
        <v>106</v>
      </c>
      <c r="C4" s="97"/>
      <c r="D4" s="97"/>
      <c r="E4" s="22"/>
    </row>
    <row r="5" spans="1:5" ht="12.75" customHeight="1" x14ac:dyDescent="0.2">
      <c r="A5" s="22"/>
      <c r="B5" s="97" t="s">
        <v>45</v>
      </c>
      <c r="C5" s="97"/>
      <c r="D5" s="97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69" t="s">
        <v>108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1"/>
      <c r="D3" s="97"/>
      <c r="E3" s="68" t="s">
        <v>107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01" t="s">
        <v>59</v>
      </c>
      <c r="D4" s="97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2"/>
      <c r="D5" s="103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0" t="s">
        <v>14</v>
      </c>
      <c r="B6" s="100" t="s">
        <v>16</v>
      </c>
      <c r="C6" s="100" t="s">
        <v>18</v>
      </c>
      <c r="D6" s="100" t="s">
        <v>61</v>
      </c>
      <c r="E6" s="100" t="s">
        <v>20</v>
      </c>
      <c r="F6" s="100" t="s">
        <v>22</v>
      </c>
      <c r="G6" s="100" t="s">
        <v>24</v>
      </c>
      <c r="H6" s="100" t="s">
        <v>62</v>
      </c>
      <c r="I6" s="100"/>
    </row>
    <row r="7" spans="1:18" ht="12.75" customHeight="1" x14ac:dyDescent="0.2">
      <c r="A7" s="100"/>
      <c r="B7" s="100"/>
      <c r="C7" s="100"/>
      <c r="D7" s="100"/>
      <c r="E7" s="100"/>
      <c r="F7" s="100"/>
      <c r="G7" s="100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109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9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0+O17+O43+O38+O8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5"/>
      <c r="D3" s="106"/>
      <c r="E3" s="68" t="s">
        <v>107</v>
      </c>
      <c r="F3" s="66"/>
      <c r="G3" s="3"/>
      <c r="H3" s="2" t="s">
        <v>55</v>
      </c>
      <c r="I3" s="21">
        <f>0+I17+I43+I38+I8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7" t="s">
        <v>55</v>
      </c>
      <c r="D4" s="108"/>
      <c r="E4" s="6" t="s">
        <v>108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4" t="s">
        <v>14</v>
      </c>
      <c r="B5" s="104" t="s">
        <v>16</v>
      </c>
      <c r="C5" s="104" t="s">
        <v>18</v>
      </c>
      <c r="D5" s="104" t="s">
        <v>19</v>
      </c>
      <c r="E5" s="104" t="s">
        <v>20</v>
      </c>
      <c r="F5" s="104" t="s">
        <v>22</v>
      </c>
      <c r="G5" s="104" t="s">
        <v>24</v>
      </c>
      <c r="H5" s="104" t="s">
        <v>26</v>
      </c>
      <c r="I5" s="104"/>
      <c r="O5" s="70" t="s">
        <v>10</v>
      </c>
      <c r="P5" s="70" t="s">
        <v>12</v>
      </c>
    </row>
    <row r="6" spans="1:18" ht="12.75" customHeight="1" x14ac:dyDescent="0.2">
      <c r="A6" s="104"/>
      <c r="B6" s="104"/>
      <c r="C6" s="104"/>
      <c r="D6" s="104"/>
      <c r="E6" s="104"/>
      <c r="F6" s="104"/>
      <c r="G6" s="104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s="78" customFormat="1" ht="12.75" customHeight="1" x14ac:dyDescent="0.2">
      <c r="A8" s="74" t="s">
        <v>31</v>
      </c>
      <c r="B8" s="74"/>
      <c r="C8" s="75" t="s">
        <v>11</v>
      </c>
      <c r="D8" s="74"/>
      <c r="E8" s="76" t="s">
        <v>87</v>
      </c>
      <c r="F8" s="74"/>
      <c r="G8" s="74"/>
      <c r="H8" s="74"/>
      <c r="I8" s="77">
        <f>0+Q8</f>
        <v>0</v>
      </c>
      <c r="O8" s="78">
        <f>0+R8</f>
        <v>0</v>
      </c>
      <c r="Q8" s="79">
        <f>0+I9+I13</f>
        <v>0</v>
      </c>
      <c r="R8" s="78">
        <f>0+O9+O13</f>
        <v>0</v>
      </c>
    </row>
    <row r="9" spans="1:18" s="78" customFormat="1" x14ac:dyDescent="0.2">
      <c r="A9" s="80" t="s">
        <v>33</v>
      </c>
      <c r="B9" s="81">
        <v>1</v>
      </c>
      <c r="C9" s="81" t="s">
        <v>88</v>
      </c>
      <c r="D9" s="80" t="s">
        <v>5</v>
      </c>
      <c r="E9" s="82" t="s">
        <v>89</v>
      </c>
      <c r="F9" s="83" t="s">
        <v>90</v>
      </c>
      <c r="G9" s="84">
        <v>4.16</v>
      </c>
      <c r="H9" s="85">
        <v>0</v>
      </c>
      <c r="I9" s="86">
        <f>ROUND(ROUND(H9,2)*ROUND(G9,3),2)</f>
        <v>0</v>
      </c>
      <c r="O9" s="78">
        <f>(I9*21)/100</f>
        <v>0</v>
      </c>
      <c r="P9" s="78" t="s">
        <v>12</v>
      </c>
    </row>
    <row r="10" spans="1:18" s="78" customFormat="1" x14ac:dyDescent="0.2">
      <c r="A10" s="87" t="s">
        <v>35</v>
      </c>
      <c r="E10" s="94" t="s">
        <v>112</v>
      </c>
    </row>
    <row r="11" spans="1:18" customFormat="1" ht="12.75" customHeight="1" x14ac:dyDescent="0.2">
      <c r="A11" s="18" t="s">
        <v>36</v>
      </c>
      <c r="E11" s="92" t="s">
        <v>120</v>
      </c>
    </row>
    <row r="12" spans="1:18" s="78" customFormat="1" ht="382.5" x14ac:dyDescent="0.2">
      <c r="A12" s="78" t="s">
        <v>37</v>
      </c>
      <c r="E12" s="89" t="s">
        <v>91</v>
      </c>
    </row>
    <row r="13" spans="1:18" s="78" customFormat="1" x14ac:dyDescent="0.2">
      <c r="A13" s="80" t="s">
        <v>33</v>
      </c>
      <c r="B13" s="81">
        <v>2</v>
      </c>
      <c r="C13" s="81" t="s">
        <v>92</v>
      </c>
      <c r="D13" s="80" t="s">
        <v>5</v>
      </c>
      <c r="E13" s="82" t="s">
        <v>93</v>
      </c>
      <c r="F13" s="83" t="s">
        <v>94</v>
      </c>
      <c r="G13" s="84">
        <v>0.66600000000000004</v>
      </c>
      <c r="H13" s="85">
        <v>0</v>
      </c>
      <c r="I13" s="86">
        <f>ROUND(ROUND(H13,2)*ROUND(G13,3),2)</f>
        <v>0</v>
      </c>
      <c r="O13" s="78">
        <f>(I13*21)/100</f>
        <v>0</v>
      </c>
      <c r="P13" s="78" t="s">
        <v>12</v>
      </c>
    </row>
    <row r="14" spans="1:18" s="78" customFormat="1" x14ac:dyDescent="0.2">
      <c r="A14" s="87" t="s">
        <v>35</v>
      </c>
      <c r="E14" s="91" t="s">
        <v>95</v>
      </c>
    </row>
    <row r="15" spans="1:18" s="78" customFormat="1" x14ac:dyDescent="0.2">
      <c r="A15" s="88" t="s">
        <v>36</v>
      </c>
      <c r="E15" s="93" t="s">
        <v>121</v>
      </c>
    </row>
    <row r="16" spans="1:18" s="78" customFormat="1" ht="242.25" x14ac:dyDescent="0.2">
      <c r="A16" s="78" t="s">
        <v>37</v>
      </c>
      <c r="E16" s="89" t="s">
        <v>96</v>
      </c>
    </row>
    <row r="17" spans="1:18" ht="12.75" customHeight="1" x14ac:dyDescent="0.2">
      <c r="A17" s="67" t="s">
        <v>31</v>
      </c>
      <c r="B17" s="67"/>
      <c r="C17" s="9" t="s">
        <v>25</v>
      </c>
      <c r="D17" s="67"/>
      <c r="E17" s="20" t="s">
        <v>38</v>
      </c>
      <c r="F17" s="67"/>
      <c r="G17" s="67"/>
      <c r="H17" s="67"/>
      <c r="I17" s="10">
        <f>0+Q17</f>
        <v>0</v>
      </c>
      <c r="O17" s="70">
        <f>0+R17</f>
        <v>0</v>
      </c>
      <c r="Q17" s="71">
        <f>0+I18+I22+I26+I30+I34</f>
        <v>0</v>
      </c>
      <c r="R17" s="70">
        <f>0+O18+O22+O26+O30+O34</f>
        <v>0</v>
      </c>
    </row>
    <row r="18" spans="1:18" x14ac:dyDescent="0.2">
      <c r="A18" s="8" t="s">
        <v>33</v>
      </c>
      <c r="B18" s="11">
        <v>3</v>
      </c>
      <c r="C18" s="11" t="s">
        <v>39</v>
      </c>
      <c r="D18" s="8" t="s">
        <v>5</v>
      </c>
      <c r="E18" s="73" t="s">
        <v>40</v>
      </c>
      <c r="F18" s="13" t="s">
        <v>34</v>
      </c>
      <c r="G18" s="14">
        <v>19.5</v>
      </c>
      <c r="H18" s="15">
        <v>0</v>
      </c>
      <c r="I18" s="15">
        <f>ROUND(ROUND(H18,2)*ROUND(G18,3),2)</f>
        <v>0</v>
      </c>
      <c r="O18" s="70">
        <f>(I18*21)/100</f>
        <v>0</v>
      </c>
      <c r="P18" s="70" t="s">
        <v>12</v>
      </c>
    </row>
    <row r="19" spans="1:18" ht="12.75" customHeight="1" x14ac:dyDescent="0.2">
      <c r="A19" s="16" t="s">
        <v>35</v>
      </c>
      <c r="E19" s="95" t="s">
        <v>115</v>
      </c>
    </row>
    <row r="20" spans="1:18" ht="12.75" customHeight="1" x14ac:dyDescent="0.2">
      <c r="A20" s="18" t="s">
        <v>36</v>
      </c>
      <c r="E20" s="92" t="s">
        <v>122</v>
      </c>
    </row>
    <row r="21" spans="1:18" ht="76.5" x14ac:dyDescent="0.2">
      <c r="A21" s="70" t="s">
        <v>37</v>
      </c>
      <c r="E21" s="17" t="s">
        <v>41</v>
      </c>
    </row>
    <row r="22" spans="1:18" x14ac:dyDescent="0.2">
      <c r="A22" s="8" t="s">
        <v>33</v>
      </c>
      <c r="B22" s="11">
        <v>4</v>
      </c>
      <c r="C22" s="11" t="s">
        <v>73</v>
      </c>
      <c r="D22" s="8" t="s">
        <v>5</v>
      </c>
      <c r="E22" s="73" t="s">
        <v>74</v>
      </c>
      <c r="F22" s="13" t="s">
        <v>34</v>
      </c>
      <c r="G22" s="14">
        <v>19.5</v>
      </c>
      <c r="H22" s="15">
        <v>0</v>
      </c>
      <c r="I22" s="15">
        <f>ROUND(ROUND(H22,2)*ROUND(G22,3),2)</f>
        <v>0</v>
      </c>
      <c r="O22" s="70">
        <f>(I22*21)/100</f>
        <v>0</v>
      </c>
      <c r="P22" s="70" t="s">
        <v>12</v>
      </c>
    </row>
    <row r="23" spans="1:18" ht="12.75" customHeight="1" x14ac:dyDescent="0.2">
      <c r="A23" s="16" t="s">
        <v>35</v>
      </c>
      <c r="E23" s="95" t="s">
        <v>115</v>
      </c>
    </row>
    <row r="24" spans="1:18" ht="12.75" customHeight="1" x14ac:dyDescent="0.2">
      <c r="A24" s="18" t="s">
        <v>36</v>
      </c>
      <c r="E24" s="92" t="s">
        <v>122</v>
      </c>
    </row>
    <row r="25" spans="1:18" ht="76.5" x14ac:dyDescent="0.2">
      <c r="A25" s="70" t="s">
        <v>37</v>
      </c>
      <c r="E25" s="17" t="s">
        <v>41</v>
      </c>
    </row>
    <row r="26" spans="1:18" x14ac:dyDescent="0.2">
      <c r="A26" s="8" t="s">
        <v>33</v>
      </c>
      <c r="B26" s="11">
        <v>5</v>
      </c>
      <c r="C26" s="11" t="s">
        <v>75</v>
      </c>
      <c r="D26" s="8" t="s">
        <v>5</v>
      </c>
      <c r="E26" s="73" t="s">
        <v>76</v>
      </c>
      <c r="F26" s="13" t="s">
        <v>34</v>
      </c>
      <c r="G26" s="14">
        <v>19.5</v>
      </c>
      <c r="H26" s="15">
        <v>0</v>
      </c>
      <c r="I26" s="15">
        <f>ROUND(ROUND(H26,2)*ROUND(G26,3),2)</f>
        <v>0</v>
      </c>
      <c r="O26" s="70">
        <f>(I26*21)/100</f>
        <v>0</v>
      </c>
      <c r="P26" s="70" t="s">
        <v>12</v>
      </c>
    </row>
    <row r="27" spans="1:18" ht="12.75" customHeight="1" x14ac:dyDescent="0.2">
      <c r="A27" s="16" t="s">
        <v>35</v>
      </c>
      <c r="E27" s="95" t="s">
        <v>115</v>
      </c>
    </row>
    <row r="28" spans="1:18" ht="12.75" customHeight="1" x14ac:dyDescent="0.2">
      <c r="A28" s="18" t="s">
        <v>36</v>
      </c>
      <c r="E28" s="92" t="s">
        <v>122</v>
      </c>
    </row>
    <row r="29" spans="1:18" ht="76.5" x14ac:dyDescent="0.2">
      <c r="A29" s="70" t="s">
        <v>37</v>
      </c>
      <c r="E29" s="17" t="s">
        <v>41</v>
      </c>
    </row>
    <row r="30" spans="1:18" x14ac:dyDescent="0.2">
      <c r="A30" s="8" t="s">
        <v>33</v>
      </c>
      <c r="B30" s="11">
        <v>6</v>
      </c>
      <c r="C30" s="11" t="s">
        <v>77</v>
      </c>
      <c r="D30" s="8" t="s">
        <v>5</v>
      </c>
      <c r="E30" s="73" t="s">
        <v>78</v>
      </c>
      <c r="F30" s="13" t="s">
        <v>34</v>
      </c>
      <c r="G30" s="14">
        <v>4.875</v>
      </c>
      <c r="H30" s="15">
        <v>0</v>
      </c>
      <c r="I30" s="15">
        <f>ROUND(ROUND(H30,2)*ROUND(G30,3),2)</f>
        <v>0</v>
      </c>
      <c r="O30" s="70">
        <f>(I30*21)/100</f>
        <v>0</v>
      </c>
      <c r="P30" s="70" t="s">
        <v>12</v>
      </c>
    </row>
    <row r="31" spans="1:18" x14ac:dyDescent="0.2">
      <c r="A31" s="16" t="s">
        <v>35</v>
      </c>
      <c r="E31" s="95" t="s">
        <v>114</v>
      </c>
    </row>
    <row r="32" spans="1:18" ht="12.75" customHeight="1" x14ac:dyDescent="0.2">
      <c r="A32" s="18" t="s">
        <v>36</v>
      </c>
      <c r="E32" s="92" t="s">
        <v>123</v>
      </c>
    </row>
    <row r="33" spans="1:18" ht="63.75" x14ac:dyDescent="0.2">
      <c r="A33" s="70" t="s">
        <v>37</v>
      </c>
      <c r="E33" s="17" t="s">
        <v>79</v>
      </c>
    </row>
    <row r="34" spans="1:18" customFormat="1" x14ac:dyDescent="0.2">
      <c r="A34" s="8" t="s">
        <v>33</v>
      </c>
      <c r="B34" s="11">
        <v>7</v>
      </c>
      <c r="C34" s="11">
        <v>62745</v>
      </c>
      <c r="D34" s="8" t="s">
        <v>5</v>
      </c>
      <c r="E34" s="73" t="s">
        <v>117</v>
      </c>
      <c r="F34" s="13" t="s">
        <v>34</v>
      </c>
      <c r="G34" s="14">
        <v>40.96</v>
      </c>
      <c r="H34" s="15">
        <v>0</v>
      </c>
      <c r="I34" s="15">
        <f>ROUND(ROUND(H34,2)*ROUND(G34,3),2)</f>
        <v>0</v>
      </c>
      <c r="O34">
        <f>(I34*21)/100</f>
        <v>0</v>
      </c>
      <c r="P34" t="s">
        <v>12</v>
      </c>
    </row>
    <row r="35" spans="1:18" customFormat="1" x14ac:dyDescent="0.2">
      <c r="A35" s="16" t="s">
        <v>35</v>
      </c>
      <c r="E35" s="95" t="s">
        <v>118</v>
      </c>
    </row>
    <row r="36" spans="1:18" customFormat="1" ht="38.25" customHeight="1" x14ac:dyDescent="0.2">
      <c r="A36" s="18" t="s">
        <v>36</v>
      </c>
      <c r="E36" s="92" t="s">
        <v>124</v>
      </c>
    </row>
    <row r="37" spans="1:18" customFormat="1" ht="51" x14ac:dyDescent="0.2">
      <c r="A37" t="s">
        <v>37</v>
      </c>
      <c r="E37" s="17" t="s">
        <v>119</v>
      </c>
    </row>
    <row r="38" spans="1:18" s="78" customFormat="1" ht="12.75" customHeight="1" x14ac:dyDescent="0.2">
      <c r="A38" s="74" t="s">
        <v>31</v>
      </c>
      <c r="B38" s="74"/>
      <c r="C38" s="75" t="s">
        <v>81</v>
      </c>
      <c r="D38" s="74"/>
      <c r="E38" s="76" t="s">
        <v>82</v>
      </c>
      <c r="F38" s="74"/>
      <c r="G38" s="74"/>
      <c r="H38" s="74"/>
      <c r="I38" s="77">
        <f>0+Q38</f>
        <v>0</v>
      </c>
      <c r="O38" s="78">
        <f>0+R38</f>
        <v>0</v>
      </c>
      <c r="Q38" s="79">
        <f>0+I39</f>
        <v>0</v>
      </c>
      <c r="R38" s="78">
        <f>0+O39</f>
        <v>0</v>
      </c>
    </row>
    <row r="39" spans="1:18" s="78" customFormat="1" x14ac:dyDescent="0.2">
      <c r="A39" s="80" t="s">
        <v>33</v>
      </c>
      <c r="B39" s="81">
        <v>8</v>
      </c>
      <c r="C39" s="81" t="s">
        <v>83</v>
      </c>
      <c r="D39" s="80" t="s">
        <v>5</v>
      </c>
      <c r="E39" s="82" t="s">
        <v>84</v>
      </c>
      <c r="F39" s="83" t="s">
        <v>34</v>
      </c>
      <c r="G39" s="84">
        <v>20</v>
      </c>
      <c r="H39" s="85">
        <v>0</v>
      </c>
      <c r="I39" s="86">
        <f>ROUND(ROUND(H39,2)*ROUND(G39,3),2)</f>
        <v>0</v>
      </c>
      <c r="O39" s="78">
        <f>(I39*21)/100</f>
        <v>0</v>
      </c>
      <c r="P39" s="78" t="s">
        <v>12</v>
      </c>
    </row>
    <row r="40" spans="1:18" s="78" customFormat="1" x14ac:dyDescent="0.2">
      <c r="A40" s="87" t="s">
        <v>35</v>
      </c>
      <c r="E40" s="95" t="s">
        <v>116</v>
      </c>
    </row>
    <row r="41" spans="1:18" s="78" customFormat="1" ht="12.75" customHeight="1" x14ac:dyDescent="0.2">
      <c r="A41" s="88" t="s">
        <v>36</v>
      </c>
      <c r="E41" s="92" t="s">
        <v>125</v>
      </c>
    </row>
    <row r="42" spans="1:18" s="78" customFormat="1" ht="51" customHeight="1" x14ac:dyDescent="0.2">
      <c r="A42" s="78" t="s">
        <v>37</v>
      </c>
      <c r="E42" s="89" t="s">
        <v>85</v>
      </c>
    </row>
    <row r="43" spans="1:18" ht="12.75" customHeight="1" x14ac:dyDescent="0.2">
      <c r="A43" s="67" t="s">
        <v>31</v>
      </c>
      <c r="B43" s="67"/>
      <c r="C43" s="9" t="s">
        <v>28</v>
      </c>
      <c r="D43" s="67"/>
      <c r="E43" s="20" t="s">
        <v>42</v>
      </c>
      <c r="F43" s="67"/>
      <c r="G43" s="67"/>
      <c r="H43" s="67"/>
      <c r="I43" s="10">
        <f>0+Q43</f>
        <v>0</v>
      </c>
      <c r="O43" s="70">
        <f>0+R43</f>
        <v>0</v>
      </c>
      <c r="Q43" s="71">
        <f>0+I52+I48+I44+I56</f>
        <v>0</v>
      </c>
      <c r="R43" s="70">
        <f>0+O52+O48+O44+O56</f>
        <v>0</v>
      </c>
    </row>
    <row r="44" spans="1:18" customFormat="1" x14ac:dyDescent="0.2">
      <c r="A44" s="8" t="s">
        <v>33</v>
      </c>
      <c r="B44" s="11">
        <v>9</v>
      </c>
      <c r="C44" s="11" t="s">
        <v>101</v>
      </c>
      <c r="D44" s="8"/>
      <c r="E44" s="73" t="s">
        <v>102</v>
      </c>
      <c r="F44" s="13" t="s">
        <v>99</v>
      </c>
      <c r="G44" s="14">
        <v>12</v>
      </c>
      <c r="H44" s="15">
        <v>0</v>
      </c>
      <c r="I44" s="15">
        <f>ROUND(ROUND(H44,2)*ROUND(G44,3),2)</f>
        <v>0</v>
      </c>
      <c r="O44">
        <f>(I44*21)/100</f>
        <v>0</v>
      </c>
      <c r="P44" t="s">
        <v>12</v>
      </c>
    </row>
    <row r="45" spans="1:18" customFormat="1" ht="25.5" x14ac:dyDescent="0.2">
      <c r="A45" s="16" t="s">
        <v>35</v>
      </c>
      <c r="E45" s="95" t="s">
        <v>109</v>
      </c>
    </row>
    <row r="46" spans="1:18" s="78" customFormat="1" ht="12.75" customHeight="1" x14ac:dyDescent="0.2">
      <c r="A46" s="88" t="s">
        <v>36</v>
      </c>
      <c r="E46" s="92" t="s">
        <v>110</v>
      </c>
    </row>
    <row r="47" spans="1:18" customFormat="1" ht="38.25" x14ac:dyDescent="0.2">
      <c r="A47" t="s">
        <v>37</v>
      </c>
      <c r="E47" s="17" t="s">
        <v>103</v>
      </c>
    </row>
    <row r="48" spans="1:18" s="78" customFormat="1" x14ac:dyDescent="0.2">
      <c r="A48" s="80" t="s">
        <v>33</v>
      </c>
      <c r="B48" s="81">
        <v>10</v>
      </c>
      <c r="C48" s="81" t="s">
        <v>97</v>
      </c>
      <c r="D48" s="80" t="s">
        <v>5</v>
      </c>
      <c r="E48" s="82" t="s">
        <v>98</v>
      </c>
      <c r="F48" s="83" t="s">
        <v>99</v>
      </c>
      <c r="G48" s="84">
        <v>12</v>
      </c>
      <c r="H48" s="85">
        <v>0</v>
      </c>
      <c r="I48" s="86">
        <f>ROUND(ROUND(H48,2)*ROUND(G48,3),2)</f>
        <v>0</v>
      </c>
      <c r="O48" s="78">
        <f>(I48*21)/100</f>
        <v>0</v>
      </c>
      <c r="P48" s="78" t="s">
        <v>12</v>
      </c>
    </row>
    <row r="49" spans="1:16" s="78" customFormat="1" x14ac:dyDescent="0.2">
      <c r="A49" s="87" t="s">
        <v>35</v>
      </c>
      <c r="E49" s="91" t="s">
        <v>86</v>
      </c>
    </row>
    <row r="50" spans="1:16" s="78" customFormat="1" ht="12.75" customHeight="1" x14ac:dyDescent="0.2">
      <c r="A50" s="88" t="s">
        <v>36</v>
      </c>
      <c r="E50" s="92" t="s">
        <v>110</v>
      </c>
    </row>
    <row r="51" spans="1:16" s="78" customFormat="1" ht="63.75" customHeight="1" x14ac:dyDescent="0.2">
      <c r="A51" s="78" t="s">
        <v>37</v>
      </c>
      <c r="E51" s="89" t="s">
        <v>100</v>
      </c>
    </row>
    <row r="52" spans="1:16" x14ac:dyDescent="0.2">
      <c r="A52" s="8" t="s">
        <v>33</v>
      </c>
      <c r="B52" s="11">
        <v>11</v>
      </c>
      <c r="C52" s="11">
        <v>938543</v>
      </c>
      <c r="D52" s="8" t="s">
        <v>5</v>
      </c>
      <c r="E52" s="90" t="s">
        <v>80</v>
      </c>
      <c r="F52" s="13" t="s">
        <v>34</v>
      </c>
      <c r="G52" s="14">
        <v>60.46</v>
      </c>
      <c r="H52" s="15">
        <v>0</v>
      </c>
      <c r="I52" s="15">
        <f>ROUND(ROUND(H52,2)*ROUND(G52,3),2)</f>
        <v>0</v>
      </c>
      <c r="O52" s="70">
        <f>(I52*21)/100</f>
        <v>0</v>
      </c>
      <c r="P52" s="70" t="s">
        <v>12</v>
      </c>
    </row>
    <row r="53" spans="1:16" x14ac:dyDescent="0.2">
      <c r="A53" s="16" t="s">
        <v>35</v>
      </c>
      <c r="E53" s="95" t="s">
        <v>113</v>
      </c>
    </row>
    <row r="54" spans="1:16" ht="51" customHeight="1" x14ac:dyDescent="0.2">
      <c r="A54" s="18" t="s">
        <v>36</v>
      </c>
      <c r="E54" s="92" t="s">
        <v>126</v>
      </c>
    </row>
    <row r="55" spans="1:16" ht="25.5" x14ac:dyDescent="0.2">
      <c r="A55" s="70" t="s">
        <v>37</v>
      </c>
      <c r="E55" s="17" t="s">
        <v>43</v>
      </c>
    </row>
    <row r="56" spans="1:16" ht="12.75" customHeight="1" x14ac:dyDescent="0.2">
      <c r="B56" s="11">
        <v>12</v>
      </c>
      <c r="C56" s="11">
        <v>96616</v>
      </c>
      <c r="D56" s="8" t="s">
        <v>5</v>
      </c>
      <c r="E56" s="90" t="s">
        <v>104</v>
      </c>
      <c r="F56" s="96" t="s">
        <v>90</v>
      </c>
      <c r="G56" s="14">
        <v>4.16</v>
      </c>
      <c r="H56" s="15">
        <v>0</v>
      </c>
      <c r="I56" s="15">
        <f>ROUND(ROUND(H56,2)*ROUND(G56,3),2)</f>
        <v>0</v>
      </c>
      <c r="O56" s="70">
        <f>(I56*21)/100</f>
        <v>0</v>
      </c>
      <c r="P56" s="70" t="s">
        <v>12</v>
      </c>
    </row>
    <row r="57" spans="1:16" ht="12.75" customHeight="1" x14ac:dyDescent="0.2">
      <c r="E57" s="95" t="s">
        <v>111</v>
      </c>
    </row>
    <row r="58" spans="1:16" s="78" customFormat="1" ht="12.75" customHeight="1" x14ac:dyDescent="0.2">
      <c r="A58" s="88" t="s">
        <v>36</v>
      </c>
      <c r="E58" s="92" t="s">
        <v>120</v>
      </c>
    </row>
    <row r="59" spans="1:16" ht="114.75" customHeight="1" x14ac:dyDescent="0.2">
      <c r="E59" s="17" t="s">
        <v>105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2025-04-08T09:13:46Z</dcterms:modified>
  <cp:category/>
  <cp:contentStatus/>
</cp:coreProperties>
</file>